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ierre diario" sheetId="2" state="visible" r:id="rId2"/>
    <sheet xmlns:r="http://schemas.openxmlformats.org/officeDocument/2006/relationships" name="Registro mensual" sheetId="3" state="visible" r:id="rId3"/>
    <sheet xmlns:r="http://schemas.openxmlformats.org/officeDocument/2006/relationships" name="Checklist" sheetId="4" state="visible" r:id="rId4"/>
  </sheets>
  <definedNames>
    <definedName name="_xlnm.Print_Area" localSheetId="1">'Cierre diario'!$B$1:$E$54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-mm-yyyy"/>
    <numFmt numFmtId="166" formatCode="&quot;Billete de $&quot;#,##0"/>
    <numFmt numFmtId="167" formatCode="&quot;$&quot;#,##0;[Red]-&quot;$&quot;#,##0"/>
    <numFmt numFmtId="168" formatCode="&quot;Moneda de $&quot;#,##0"/>
  </numFmts>
  <fonts count="10">
    <font>
      <name val="Calibri"/>
      <family val="2"/>
      <color theme="1"/>
      <sz val="11"/>
      <scheme val="minor"/>
    </font>
    <font>
      <b val="1"/>
      <color rgb="0013327A"/>
      <sz val="16"/>
    </font>
    <font>
      <color rgb="0013327A"/>
    </font>
    <font>
      <b val="1"/>
      <color rgb="001E50C8"/>
      <sz val="12"/>
    </font>
    <font>
      <i val="1"/>
      <color rgb="005C6B8A"/>
    </font>
    <font>
      <b val="1"/>
      <color rgb="0013327A"/>
      <sz val="14"/>
    </font>
    <font>
      <b val="1"/>
      <color rgb="00FFFFFF"/>
    </font>
    <font>
      <b val="1"/>
      <color rgb="0013327A"/>
    </font>
    <font>
      <b val="1"/>
      <color rgb="001E50C8"/>
    </font>
    <font>
      <color rgb="001E50C8"/>
      <sz val="13"/>
    </font>
  </fonts>
  <fills count="6">
    <fill>
      <patternFill/>
    </fill>
    <fill>
      <patternFill patternType="gray125"/>
    </fill>
    <fill>
      <patternFill patternType="solid">
        <fgColor rgb="00EAF0FE"/>
        <bgColor rgb="00EAF0FE"/>
      </patternFill>
    </fill>
    <fill>
      <patternFill patternType="solid">
        <fgColor rgb="0013327A"/>
        <bgColor rgb="0013327A"/>
      </patternFill>
    </fill>
    <fill>
      <patternFill patternType="solid">
        <fgColor rgb="00F4F7FE"/>
        <bgColor rgb="00F4F7FE"/>
      </patternFill>
    </fill>
    <fill>
      <patternFill patternType="solid">
        <fgColor rgb="001E50C8"/>
        <bgColor rgb="001E50C8"/>
      </patternFill>
    </fill>
  </fills>
  <borders count="2">
    <border>
      <left/>
      <right/>
      <top/>
      <bottom/>
      <diagonal/>
    </border>
    <border>
      <left style="thin">
        <color rgb="00E3E9F5"/>
      </left>
      <right style="thin">
        <color rgb="00E3E9F5"/>
      </right>
      <top style="thin">
        <color rgb="00E3E9F5"/>
      </top>
      <bottom style="thin">
        <color rgb="00E3E9F5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165" fontId="0" fillId="2" borderId="1" pivotButton="0" quotePrefix="0" xfId="0"/>
    <xf numFmtId="0" fontId="0" fillId="2" borderId="1" pivotButton="0" quotePrefix="0" xfId="0"/>
    <xf numFmtId="0" fontId="3" fillId="0" borderId="0" pivotButton="0" quotePrefix="0" xfId="0"/>
    <xf numFmtId="0" fontId="6" fillId="3" borderId="0" pivotButton="0" quotePrefix="0" xfId="0"/>
    <xf numFmtId="166" fontId="0" fillId="0" borderId="0" pivotButton="0" quotePrefix="0" xfId="0"/>
    <xf numFmtId="1" fontId="0" fillId="2" borderId="1" pivotButton="0" quotePrefix="0" xfId="0"/>
    <xf numFmtId="167" fontId="2" fillId="4" borderId="1" pivotButton="0" quotePrefix="0" xfId="0"/>
    <xf numFmtId="168" fontId="0" fillId="0" borderId="0" pivotButton="0" quotePrefix="0" xfId="0"/>
    <xf numFmtId="0" fontId="7" fillId="0" borderId="0" pivotButton="0" quotePrefix="0" xfId="0"/>
    <xf numFmtId="167" fontId="7" fillId="4" borderId="1" pivotButton="0" quotePrefix="0" xfId="0"/>
    <xf numFmtId="167" fontId="0" fillId="2" borderId="1" pivotButton="0" quotePrefix="0" xfId="0"/>
    <xf numFmtId="49" fontId="7" fillId="4" borderId="1" pivotButton="0" quotePrefix="0" xfId="0"/>
    <xf numFmtId="0" fontId="6" fillId="3" borderId="0" applyAlignment="1" pivotButton="0" quotePrefix="0" xfId="0">
      <alignment wrapText="1"/>
    </xf>
    <xf numFmtId="0" fontId="6" fillId="3" borderId="1" applyAlignment="1" pivotButton="0" quotePrefix="0" xfId="0">
      <alignment vertical="center" wrapText="1"/>
    </xf>
    <xf numFmtId="0" fontId="6" fillId="5" borderId="1" applyAlignment="1" pivotButton="0" quotePrefix="0" xfId="0">
      <alignment vertical="center" wrapText="1"/>
    </xf>
    <xf numFmtId="0" fontId="8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1" fontId="7" fillId="4" borderId="0" pivotButton="0" quotePrefix="0" xfId="0"/>
    <xf numFmtId="167" fontId="7" fillId="4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0F7A4E"/>
      </font>
      <fill>
        <patternFill patternType="solid">
          <fgColor rgb="00E9F8F0"/>
          <bgColor rgb="00E9F8F0"/>
        </patternFill>
      </fill>
    </dxf>
    <dxf>
      <font>
        <b val="1"/>
        <color rgb="00B23A48"/>
      </font>
      <fill>
        <patternFill patternType="solid">
          <fgColor rgb="00FBECEE"/>
          <bgColor rgb="00FBECEE"/>
        </patternFill>
      </fill>
    </dxf>
    <dxf>
      <font>
        <b val="1"/>
        <color rgb="008A6510"/>
      </font>
      <fill>
        <patternFill patternType="solid">
          <fgColor rgb="00FFF9EC"/>
          <bgColor rgb="00FFF9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Planilla de cierre de caja · Academia granloop</t>
        </is>
      </c>
    </row>
    <row r="3">
      <c r="A3" s="2" t="inlineStr">
        <is>
          <t>Planilla gratuita para hacer el arqueo y el cierre de caja diario de un minimarket o almacén. Funciona en Excel y en Google Sheets.</t>
        </is>
      </c>
    </row>
    <row r="4">
      <c r="A4" s="3" t="inlineStr">
        <is>
          <t>Cómo usarla</t>
        </is>
      </c>
    </row>
    <row r="6">
      <c r="A6" s="2" t="inlineStr">
        <is>
          <t>1. En la hoja "Cierre diario", completa las celdas celestes: fecha, caja, cajero, cantidad de billetes y monedas, ventas por medio de pago según el reporte de tu sistema, fondo inicial, retiros y gastos.</t>
        </is>
      </c>
    </row>
    <row r="7">
      <c r="A7" s="2" t="inlineStr">
        <is>
          <t>2. La planilla calcula el efectivo contado, el efectivo esperado y la diferencia, e indica si la caja cuadra, sobra o falta.</t>
        </is>
      </c>
    </row>
    <row r="8">
      <c r="A8" s="2" t="inlineStr">
        <is>
          <t>3. En la conciliación, anota lo que dice el cierre del terminal de tarjetas y los abonos del banco para compararlos con el sistema.</t>
        </is>
      </c>
    </row>
    <row r="9">
      <c r="A9" s="2" t="inlineStr">
        <is>
          <t>4. Imprime la hoja y fírmala, o copia los resultados del día en la hoja "Registro mensual" para ver las diferencias del mes.</t>
        </is>
      </c>
    </row>
    <row r="10">
      <c r="A10" s="2" t="inlineStr">
        <is>
          <t>Los montos que trae la hoja son un ejemplo: bórralos antes de usarla.</t>
        </is>
      </c>
    </row>
    <row r="11">
      <c r="A11" s="3" t="inlineStr">
        <is>
          <t>La fórmula del cuadre</t>
        </is>
      </c>
    </row>
    <row r="13">
      <c r="A13" s="2" t="inlineStr">
        <is>
          <t>Efectivo esperado = Fondo inicial + Ventas en efectivo − Retiros − Gastos pagados de caja</t>
        </is>
      </c>
    </row>
    <row r="14">
      <c r="A14" s="2" t="inlineStr">
        <is>
          <t>Diferencia = Efectivo contado − Efectivo esperado</t>
        </is>
      </c>
    </row>
    <row r="15">
      <c r="A15" s="2" t="inlineStr">
        <is>
          <t>El arqueo es solo del efectivo. Las tarjetas y transferencias se concilian aparte, contra el terminal y el banco.</t>
        </is>
      </c>
    </row>
    <row r="16">
      <c r="A16" s="3" t="inlineStr">
        <is>
          <t>Aprende a usarla</t>
        </is>
      </c>
    </row>
    <row r="18">
      <c r="A18" s="2" t="inlineStr">
        <is>
          <t>Lección de arqueo y cierre de caja: https://granloop.com/academia/curso-cajero-supermercado/arqueo-y-cierre-de-caja</t>
        </is>
      </c>
    </row>
    <row r="19">
      <c r="A19" s="4" t="inlineStr">
        <is>
          <t>Planilla de uso libre creada por granloop (granloop.com).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E5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18" customWidth="1" min="4" max="4"/>
    <col width="16" customWidth="1" min="5" max="5"/>
  </cols>
  <sheetData>
    <row r="1">
      <c r="B1" s="5" t="inlineStr">
        <is>
          <t>Cierre de caja diario</t>
        </is>
      </c>
    </row>
    <row r="2">
      <c r="B2" s="6" t="inlineStr">
        <is>
          <t>Completa las celdas celestes. Lo demás se calcula solo.</t>
        </is>
      </c>
    </row>
    <row r="4">
      <c r="B4" t="inlineStr">
        <is>
          <t>Fecha</t>
        </is>
      </c>
      <c r="C4" s="7" t="n">
        <v>46321</v>
      </c>
    </row>
    <row r="5">
      <c r="B5" t="inlineStr">
        <is>
          <t>Caja</t>
        </is>
      </c>
      <c r="C5" s="8" t="inlineStr">
        <is>
          <t>Caja 1</t>
        </is>
      </c>
    </row>
    <row r="6">
      <c r="B6" t="inlineStr">
        <is>
          <t>Cajero/a</t>
        </is>
      </c>
      <c r="C6" s="8" t="n"/>
    </row>
    <row r="7">
      <c r="B7" t="inlineStr">
        <is>
          <t>Turno</t>
        </is>
      </c>
      <c r="C7" s="8" t="inlineStr">
        <is>
          <t>Día</t>
        </is>
      </c>
    </row>
    <row r="9">
      <c r="B9" s="9" t="inlineStr">
        <is>
          <t>1. Conteo de efectivo</t>
        </is>
      </c>
    </row>
    <row r="10">
      <c r="B10" s="10" t="inlineStr">
        <is>
          <t>Denominación</t>
        </is>
      </c>
      <c r="C10" s="10" t="inlineStr">
        <is>
          <t>Cantidad</t>
        </is>
      </c>
      <c r="D10" s="10" t="inlineStr">
        <is>
          <t>Subtotal</t>
        </is>
      </c>
    </row>
    <row r="11">
      <c r="B11" s="11" t="n">
        <v>20000</v>
      </c>
      <c r="C11" s="12" t="n">
        <v>4</v>
      </c>
      <c r="D11" s="13">
        <f>B11*N(C11)</f>
        <v/>
      </c>
    </row>
    <row r="12">
      <c r="B12" s="11" t="n">
        <v>10000</v>
      </c>
      <c r="C12" s="12" t="n">
        <v>12</v>
      </c>
      <c r="D12" s="13">
        <f>B12*N(C12)</f>
        <v/>
      </c>
    </row>
    <row r="13">
      <c r="B13" s="11" t="n">
        <v>5000</v>
      </c>
      <c r="C13" s="12" t="n">
        <v>14</v>
      </c>
      <c r="D13" s="13">
        <f>B13*N(C13)</f>
        <v/>
      </c>
    </row>
    <row r="14">
      <c r="B14" s="11" t="n">
        <v>2000</v>
      </c>
      <c r="C14" s="12" t="n">
        <v>18</v>
      </c>
      <c r="D14" s="13">
        <f>B14*N(C14)</f>
        <v/>
      </c>
    </row>
    <row r="15">
      <c r="B15" s="11" t="n">
        <v>1000</v>
      </c>
      <c r="C15" s="12" t="n">
        <v>37</v>
      </c>
      <c r="D15" s="13">
        <f>B15*N(C15)</f>
        <v/>
      </c>
    </row>
    <row r="16">
      <c r="B16" s="14" t="n">
        <v>500</v>
      </c>
      <c r="C16" s="12" t="n">
        <v>22</v>
      </c>
      <c r="D16" s="13">
        <f>B16*N(C16)</f>
        <v/>
      </c>
    </row>
    <row r="17">
      <c r="B17" s="14" t="n">
        <v>100</v>
      </c>
      <c r="C17" s="12" t="n">
        <v>65</v>
      </c>
      <c r="D17" s="13">
        <f>B17*N(C17)</f>
        <v/>
      </c>
    </row>
    <row r="18">
      <c r="B18" s="14" t="n">
        <v>50</v>
      </c>
      <c r="C18" s="12" t="n">
        <v>20</v>
      </c>
      <c r="D18" s="13">
        <f>B18*N(C18)</f>
        <v/>
      </c>
    </row>
    <row r="19">
      <c r="B19" s="14" t="n">
        <v>10</v>
      </c>
      <c r="C19" s="12" t="n">
        <v>50</v>
      </c>
      <c r="D19" s="13">
        <f>B19*N(C19)</f>
        <v/>
      </c>
    </row>
    <row r="20">
      <c r="B20" s="15" t="inlineStr">
        <is>
          <t>Total efectivo contado</t>
        </is>
      </c>
      <c r="D20" s="16">
        <f>SUM(D11:D19)</f>
        <v/>
      </c>
    </row>
    <row r="22">
      <c r="B22" s="9" t="inlineStr">
        <is>
          <t>2. Ventas del día según el sistema</t>
        </is>
      </c>
    </row>
    <row r="23">
      <c r="B23" t="inlineStr">
        <is>
          <t>Efectivo</t>
        </is>
      </c>
      <c r="C23" s="17" t="n">
        <v>640000</v>
      </c>
    </row>
    <row r="24">
      <c r="B24" t="inlineStr">
        <is>
          <t>Débito</t>
        </is>
      </c>
      <c r="C24" s="17" t="n">
        <v>310000</v>
      </c>
    </row>
    <row r="25">
      <c r="B25" t="inlineStr">
        <is>
          <t>Crédito</t>
        </is>
      </c>
      <c r="C25" s="17" t="n">
        <v>145000</v>
      </c>
    </row>
    <row r="26">
      <c r="B26" t="inlineStr">
        <is>
          <t>Transferencia</t>
        </is>
      </c>
      <c r="C26" s="17" t="n">
        <v>52000</v>
      </c>
    </row>
    <row r="27">
      <c r="B27" t="inlineStr">
        <is>
          <t>Otros</t>
        </is>
      </c>
      <c r="C27" s="17" t="n">
        <v>0</v>
      </c>
    </row>
    <row r="28">
      <c r="B28" s="15" t="inlineStr">
        <is>
          <t>Total ventas</t>
        </is>
      </c>
      <c r="C28" s="16">
        <f>SUM(C23:C27)</f>
        <v/>
      </c>
    </row>
    <row r="30">
      <c r="B30" s="9" t="inlineStr">
        <is>
          <t>3. Movimientos de efectivo</t>
        </is>
      </c>
    </row>
    <row r="31">
      <c r="B31" t="inlineStr">
        <is>
          <t>Fondo inicial</t>
        </is>
      </c>
      <c r="C31" s="17" t="n">
        <v>50000</v>
      </c>
    </row>
    <row r="32">
      <c r="B32" t="inlineStr">
        <is>
          <t>Retiros durante el día</t>
        </is>
      </c>
      <c r="C32" s="17" t="n">
        <v>300000</v>
      </c>
    </row>
    <row r="33">
      <c r="B33" t="inlineStr">
        <is>
          <t>Gastos pagados de caja (con comprobante)</t>
        </is>
      </c>
      <c r="C33" s="17" t="n">
        <v>20000</v>
      </c>
    </row>
    <row r="35">
      <c r="B35" s="9" t="inlineStr">
        <is>
          <t>4. Resultado del arqueo</t>
        </is>
      </c>
    </row>
    <row r="36">
      <c r="B36" t="inlineStr">
        <is>
          <t>Efectivo esperado</t>
        </is>
      </c>
      <c r="C36" s="16">
        <f>N(C31)+N(C23)-N(C32)-N(C33)</f>
        <v/>
      </c>
    </row>
    <row r="37">
      <c r="B37" t="inlineStr">
        <is>
          <t>Efectivo contado</t>
        </is>
      </c>
      <c r="C37" s="16">
        <f>D20</f>
        <v/>
      </c>
    </row>
    <row r="38">
      <c r="B38" t="inlineStr">
        <is>
          <t>Diferencia (contado − esperado)</t>
        </is>
      </c>
      <c r="C38" s="16">
        <f>C37-C36</f>
        <v/>
      </c>
    </row>
    <row r="39">
      <c r="B39" t="inlineStr">
        <is>
          <t>Resultado</t>
        </is>
      </c>
      <c r="C39" s="18">
        <f>IF(C38=0,"Cuadra",IF(C38&gt;0,"Sobrante","Faltante"))</f>
        <v/>
      </c>
    </row>
    <row r="40">
      <c r="B40" t="inlineStr">
        <is>
          <t>Fondo que queda para mañana</t>
        </is>
      </c>
      <c r="C40" s="17">
        <f>C31</f>
        <v/>
      </c>
    </row>
    <row r="41">
      <c r="B41" t="inlineStr">
        <is>
          <t>Efectivo a entregar o depositar</t>
        </is>
      </c>
      <c r="C41" s="16">
        <f>C37-N(C40)</f>
        <v/>
      </c>
    </row>
    <row r="43">
      <c r="B43" s="9" t="inlineStr">
        <is>
          <t>5. Conciliación de tarjetas y transferencias</t>
        </is>
      </c>
    </row>
    <row r="44">
      <c r="B44" s="19" t="inlineStr">
        <is>
          <t>Medio de pago</t>
        </is>
      </c>
      <c r="C44" s="19" t="inlineStr">
        <is>
          <t>Según sistema</t>
        </is>
      </c>
      <c r="D44" s="19" t="inlineStr">
        <is>
          <t>Según terminal o banco</t>
        </is>
      </c>
      <c r="E44" s="19" t="inlineStr">
        <is>
          <t>Diferencia</t>
        </is>
      </c>
    </row>
    <row r="45">
      <c r="B45" t="inlineStr">
        <is>
          <t>Débito</t>
        </is>
      </c>
      <c r="C45" s="13">
        <f>C24</f>
        <v/>
      </c>
      <c r="D45" s="17" t="n">
        <v>310000</v>
      </c>
      <c r="E45" s="16">
        <f>IF(D45="","",D45-C45)</f>
        <v/>
      </c>
    </row>
    <row r="46">
      <c r="B46" t="inlineStr">
        <is>
          <t>Crédito</t>
        </is>
      </c>
      <c r="C46" s="13">
        <f>C25</f>
        <v/>
      </c>
      <c r="D46" s="17" t="n">
        <v>145000</v>
      </c>
      <c r="E46" s="16">
        <f>IF(D46="","",D46-C46)</f>
        <v/>
      </c>
    </row>
    <row r="47">
      <c r="B47" t="inlineStr">
        <is>
          <t>Transferencias</t>
        </is>
      </c>
      <c r="C47" s="13">
        <f>C26</f>
        <v/>
      </c>
      <c r="D47" s="17" t="n">
        <v>52000</v>
      </c>
      <c r="E47" s="16">
        <f>IF(D47="","",D47-C47)</f>
        <v/>
      </c>
    </row>
    <row r="49">
      <c r="B49" s="15" t="inlineStr">
        <is>
          <t>Observaciones</t>
        </is>
      </c>
    </row>
    <row r="50">
      <c r="B50" s="8" t="n"/>
    </row>
    <row r="51"/>
    <row r="52"/>
    <row r="54">
      <c r="B54" t="inlineStr">
        <is>
          <t>Firma cajero/a: ________________________</t>
        </is>
      </c>
      <c r="D54" t="inlineStr">
        <is>
          <t>Firma encargado/a: ____________________</t>
        </is>
      </c>
    </row>
  </sheetData>
  <mergeCells count="1">
    <mergeCell ref="B50:E52"/>
  </mergeCells>
  <conditionalFormatting sqref="C39">
    <cfRule type="cellIs" priority="1" operator="equal" dxfId="0">
      <formula>"Cuadra"</formula>
    </cfRule>
    <cfRule type="cellIs" priority="2" operator="equal" dxfId="1">
      <formula>"Faltante"</formula>
    </cfRule>
    <cfRule type="cellIs" priority="3" operator="equal" dxfId="2">
      <formula>"Sobrante"</formula>
    </cfRule>
  </conditionalFormatting>
  <conditionalFormatting sqref="E45:E47">
    <cfRule type="cellIs" priority="4" operator="notEqual" dxfId="1">
      <formula>0</formula>
    </cfRule>
  </conditionalFormatting>
  <conditionalFormatting sqref="C38">
    <cfRule type="cellIs" priority="5" operator="lessThan" dxfId="1">
      <formula>0</formula>
    </cfRule>
  </conditionalFormatting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4" customWidth="1" min="4" max="4"/>
    <col width="14" customWidth="1" min="5" max="5"/>
    <col width="13" customWidth="1" min="6" max="6"/>
    <col width="11" customWidth="1" min="7" max="7"/>
    <col width="13" customWidth="1" min="8" max="8"/>
    <col width="34" customWidth="1" min="9" max="9"/>
    <col width="30" customWidth="1" min="11" max="11"/>
    <col width="14" customWidth="1" min="12" max="12"/>
  </cols>
  <sheetData>
    <row r="1" ht="34" customHeight="1">
      <c r="A1" s="20" t="inlineStr">
        <is>
          <t>Fecha</t>
        </is>
      </c>
      <c r="B1" s="20" t="inlineStr">
        <is>
          <t>Caja</t>
        </is>
      </c>
      <c r="C1" s="20" t="inlineStr">
        <is>
          <t>Cajero/a</t>
        </is>
      </c>
      <c r="D1" s="20" t="inlineStr">
        <is>
          <t>Efectivo esperado</t>
        </is>
      </c>
      <c r="E1" s="20" t="inlineStr">
        <is>
          <t>Efectivo contado</t>
        </is>
      </c>
      <c r="F1" s="21" t="inlineStr">
        <is>
          <t>Diferencia</t>
        </is>
      </c>
      <c r="G1" s="21" t="inlineStr">
        <is>
          <t>Resultado</t>
        </is>
      </c>
      <c r="H1" s="20" t="inlineStr">
        <is>
          <t>Diferencia tarjetas</t>
        </is>
      </c>
      <c r="I1" s="20" t="inlineStr">
        <is>
          <t>Observaciones</t>
        </is>
      </c>
      <c r="K1" s="22" t="inlineStr">
        <is>
          <t>Resumen del mes</t>
        </is>
      </c>
    </row>
    <row r="2">
      <c r="A2" s="23" t="n"/>
      <c r="D2" s="24" t="n"/>
      <c r="E2" s="24" t="n"/>
      <c r="F2" s="24">
        <f>IF(OR(D2="",E2=""),"",E2-D2)</f>
        <v/>
      </c>
      <c r="G2">
        <f>IF(F2="","",IF(F2=0,"Cuadra",IF(F2&gt;0,"Sobrante","Faltante")))</f>
        <v/>
      </c>
      <c r="H2" s="24" t="n"/>
      <c r="K2" s="15" t="inlineStr">
        <is>
          <t>Días registrados</t>
        </is>
      </c>
      <c r="L2" s="25">
        <f>COUNT(F2:F63)</f>
        <v/>
      </c>
    </row>
    <row r="3">
      <c r="A3" s="23" t="n"/>
      <c r="D3" s="24" t="n"/>
      <c r="E3" s="24" t="n"/>
      <c r="F3" s="24">
        <f>IF(OR(D3="",E3=""),"",E3-D3)</f>
        <v/>
      </c>
      <c r="G3">
        <f>IF(F3="","",IF(F3=0,"Cuadra",IF(F3&gt;0,"Sobrante","Faltante")))</f>
        <v/>
      </c>
      <c r="H3" s="24" t="n"/>
      <c r="K3" s="15" t="inlineStr">
        <is>
          <t>Días con faltante</t>
        </is>
      </c>
      <c r="L3" s="25">
        <f>COUNTIF(F2:F63,"&lt;0")</f>
        <v/>
      </c>
    </row>
    <row r="4">
      <c r="A4" s="23" t="n"/>
      <c r="D4" s="24" t="n"/>
      <c r="E4" s="24" t="n"/>
      <c r="F4" s="24">
        <f>IF(OR(D4="",E4=""),"",E4-D4)</f>
        <v/>
      </c>
      <c r="G4">
        <f>IF(F4="","",IF(F4=0,"Cuadra",IF(F4&gt;0,"Sobrante","Faltante")))</f>
        <v/>
      </c>
      <c r="H4" s="24" t="n"/>
      <c r="K4" s="15" t="inlineStr">
        <is>
          <t>Total faltantes</t>
        </is>
      </c>
      <c r="L4" s="26">
        <f>SUMIF(F2:F63,"&lt;0")</f>
        <v/>
      </c>
    </row>
    <row r="5">
      <c r="A5" s="23" t="n"/>
      <c r="D5" s="24" t="n"/>
      <c r="E5" s="24" t="n"/>
      <c r="F5" s="24">
        <f>IF(OR(D5="",E5=""),"",E5-D5)</f>
        <v/>
      </c>
      <c r="G5">
        <f>IF(F5="","",IF(F5=0,"Cuadra",IF(F5&gt;0,"Sobrante","Faltante")))</f>
        <v/>
      </c>
      <c r="H5" s="24" t="n"/>
      <c r="K5" s="15" t="inlineStr">
        <is>
          <t>Total sobrantes</t>
        </is>
      </c>
      <c r="L5" s="26">
        <f>SUMIF(F2:F63,"&gt;0")</f>
        <v/>
      </c>
    </row>
    <row r="6">
      <c r="A6" s="23" t="n"/>
      <c r="D6" s="24" t="n"/>
      <c r="E6" s="24" t="n"/>
      <c r="F6" s="24">
        <f>IF(OR(D6="",E6=""),"",E6-D6)</f>
        <v/>
      </c>
      <c r="G6">
        <f>IF(F6="","",IF(F6=0,"Cuadra",IF(F6&gt;0,"Sobrante","Faltante")))</f>
        <v/>
      </c>
      <c r="H6" s="24" t="n"/>
      <c r="K6" s="15" t="inlineStr">
        <is>
          <t>Diferencia neta del mes</t>
        </is>
      </c>
      <c r="L6" s="26">
        <f>SUM(F2:F63)</f>
        <v/>
      </c>
    </row>
    <row r="7">
      <c r="A7" s="23" t="n"/>
      <c r="D7" s="24" t="n"/>
      <c r="E7" s="24" t="n"/>
      <c r="F7" s="24">
        <f>IF(OR(D7="",E7=""),"",E7-D7)</f>
        <v/>
      </c>
      <c r="G7">
        <f>IF(F7="","",IF(F7=0,"Cuadra",IF(F7&gt;0,"Sobrante","Faltante")))</f>
        <v/>
      </c>
      <c r="H7" s="24" t="n"/>
    </row>
    <row r="8">
      <c r="A8" s="23" t="n"/>
      <c r="D8" s="24" t="n"/>
      <c r="E8" s="24" t="n"/>
      <c r="F8" s="24">
        <f>IF(OR(D8="",E8=""),"",E8-D8)</f>
        <v/>
      </c>
      <c r="G8">
        <f>IF(F8="","",IF(F8=0,"Cuadra",IF(F8&gt;0,"Sobrante","Faltante")))</f>
        <v/>
      </c>
      <c r="H8" s="24" t="n"/>
    </row>
    <row r="9">
      <c r="A9" s="23" t="n"/>
      <c r="D9" s="24" t="n"/>
      <c r="E9" s="24" t="n"/>
      <c r="F9" s="24">
        <f>IF(OR(D9="",E9=""),"",E9-D9)</f>
        <v/>
      </c>
      <c r="G9">
        <f>IF(F9="","",IF(F9=0,"Cuadra",IF(F9&gt;0,"Sobrante","Faltante")))</f>
        <v/>
      </c>
      <c r="H9" s="24" t="n"/>
    </row>
    <row r="10">
      <c r="A10" s="23" t="n"/>
      <c r="D10" s="24" t="n"/>
      <c r="E10" s="24" t="n"/>
      <c r="F10" s="24">
        <f>IF(OR(D10="",E10=""),"",E10-D10)</f>
        <v/>
      </c>
      <c r="G10">
        <f>IF(F10="","",IF(F10=0,"Cuadra",IF(F10&gt;0,"Sobrante","Faltante")))</f>
        <v/>
      </c>
      <c r="H10" s="24" t="n"/>
    </row>
    <row r="11">
      <c r="A11" s="23" t="n"/>
      <c r="D11" s="24" t="n"/>
      <c r="E11" s="24" t="n"/>
      <c r="F11" s="24">
        <f>IF(OR(D11="",E11=""),"",E11-D11)</f>
        <v/>
      </c>
      <c r="G11">
        <f>IF(F11="","",IF(F11=0,"Cuadra",IF(F11&gt;0,"Sobrante","Faltante")))</f>
        <v/>
      </c>
      <c r="H11" s="24" t="n"/>
    </row>
    <row r="12">
      <c r="A12" s="23" t="n"/>
      <c r="D12" s="24" t="n"/>
      <c r="E12" s="24" t="n"/>
      <c r="F12" s="24">
        <f>IF(OR(D12="",E12=""),"",E12-D12)</f>
        <v/>
      </c>
      <c r="G12">
        <f>IF(F12="","",IF(F12=0,"Cuadra",IF(F12&gt;0,"Sobrante","Faltante")))</f>
        <v/>
      </c>
      <c r="H12" s="24" t="n"/>
    </row>
    <row r="13">
      <c r="A13" s="23" t="n"/>
      <c r="D13" s="24" t="n"/>
      <c r="E13" s="24" t="n"/>
      <c r="F13" s="24">
        <f>IF(OR(D13="",E13=""),"",E13-D13)</f>
        <v/>
      </c>
      <c r="G13">
        <f>IF(F13="","",IF(F13=0,"Cuadra",IF(F13&gt;0,"Sobrante","Faltante")))</f>
        <v/>
      </c>
      <c r="H13" s="24" t="n"/>
    </row>
    <row r="14">
      <c r="A14" s="23" t="n"/>
      <c r="D14" s="24" t="n"/>
      <c r="E14" s="24" t="n"/>
      <c r="F14" s="24">
        <f>IF(OR(D14="",E14=""),"",E14-D14)</f>
        <v/>
      </c>
      <c r="G14">
        <f>IF(F14="","",IF(F14=0,"Cuadra",IF(F14&gt;0,"Sobrante","Faltante")))</f>
        <v/>
      </c>
      <c r="H14" s="24" t="n"/>
    </row>
    <row r="15">
      <c r="A15" s="23" t="n"/>
      <c r="D15" s="24" t="n"/>
      <c r="E15" s="24" t="n"/>
      <c r="F15" s="24">
        <f>IF(OR(D15="",E15=""),"",E15-D15)</f>
        <v/>
      </c>
      <c r="G15">
        <f>IF(F15="","",IF(F15=0,"Cuadra",IF(F15&gt;0,"Sobrante","Faltante")))</f>
        <v/>
      </c>
      <c r="H15" s="24" t="n"/>
    </row>
    <row r="16">
      <c r="A16" s="23" t="n"/>
      <c r="D16" s="24" t="n"/>
      <c r="E16" s="24" t="n"/>
      <c r="F16" s="24">
        <f>IF(OR(D16="",E16=""),"",E16-D16)</f>
        <v/>
      </c>
      <c r="G16">
        <f>IF(F16="","",IF(F16=0,"Cuadra",IF(F16&gt;0,"Sobrante","Faltante")))</f>
        <v/>
      </c>
      <c r="H16" s="24" t="n"/>
    </row>
    <row r="17">
      <c r="A17" s="23" t="n"/>
      <c r="D17" s="24" t="n"/>
      <c r="E17" s="24" t="n"/>
      <c r="F17" s="24">
        <f>IF(OR(D17="",E17=""),"",E17-D17)</f>
        <v/>
      </c>
      <c r="G17">
        <f>IF(F17="","",IF(F17=0,"Cuadra",IF(F17&gt;0,"Sobrante","Faltante")))</f>
        <v/>
      </c>
      <c r="H17" s="24" t="n"/>
    </row>
    <row r="18">
      <c r="A18" s="23" t="n"/>
      <c r="D18" s="24" t="n"/>
      <c r="E18" s="24" t="n"/>
      <c r="F18" s="24">
        <f>IF(OR(D18="",E18=""),"",E18-D18)</f>
        <v/>
      </c>
      <c r="G18">
        <f>IF(F18="","",IF(F18=0,"Cuadra",IF(F18&gt;0,"Sobrante","Faltante")))</f>
        <v/>
      </c>
      <c r="H18" s="24" t="n"/>
    </row>
    <row r="19">
      <c r="A19" s="23" t="n"/>
      <c r="D19" s="24" t="n"/>
      <c r="E19" s="24" t="n"/>
      <c r="F19" s="24">
        <f>IF(OR(D19="",E19=""),"",E19-D19)</f>
        <v/>
      </c>
      <c r="G19">
        <f>IF(F19="","",IF(F19=0,"Cuadra",IF(F19&gt;0,"Sobrante","Faltante")))</f>
        <v/>
      </c>
      <c r="H19" s="24" t="n"/>
    </row>
    <row r="20">
      <c r="A20" s="23" t="n"/>
      <c r="D20" s="24" t="n"/>
      <c r="E20" s="24" t="n"/>
      <c r="F20" s="24">
        <f>IF(OR(D20="",E20=""),"",E20-D20)</f>
        <v/>
      </c>
      <c r="G20">
        <f>IF(F20="","",IF(F20=0,"Cuadra",IF(F20&gt;0,"Sobrante","Faltante")))</f>
        <v/>
      </c>
      <c r="H20" s="24" t="n"/>
    </row>
    <row r="21">
      <c r="A21" s="23" t="n"/>
      <c r="D21" s="24" t="n"/>
      <c r="E21" s="24" t="n"/>
      <c r="F21" s="24">
        <f>IF(OR(D21="",E21=""),"",E21-D21)</f>
        <v/>
      </c>
      <c r="G21">
        <f>IF(F21="","",IF(F21=0,"Cuadra",IF(F21&gt;0,"Sobrante","Faltante")))</f>
        <v/>
      </c>
      <c r="H21" s="24" t="n"/>
    </row>
    <row r="22">
      <c r="A22" s="23" t="n"/>
      <c r="D22" s="24" t="n"/>
      <c r="E22" s="24" t="n"/>
      <c r="F22" s="24">
        <f>IF(OR(D22="",E22=""),"",E22-D22)</f>
        <v/>
      </c>
      <c r="G22">
        <f>IF(F22="","",IF(F22=0,"Cuadra",IF(F22&gt;0,"Sobrante","Faltante")))</f>
        <v/>
      </c>
      <c r="H22" s="24" t="n"/>
    </row>
    <row r="23">
      <c r="A23" s="23" t="n"/>
      <c r="D23" s="24" t="n"/>
      <c r="E23" s="24" t="n"/>
      <c r="F23" s="24">
        <f>IF(OR(D23="",E23=""),"",E23-D23)</f>
        <v/>
      </c>
      <c r="G23">
        <f>IF(F23="","",IF(F23=0,"Cuadra",IF(F23&gt;0,"Sobrante","Faltante")))</f>
        <v/>
      </c>
      <c r="H23" s="24" t="n"/>
    </row>
    <row r="24">
      <c r="A24" s="23" t="n"/>
      <c r="D24" s="24" t="n"/>
      <c r="E24" s="24" t="n"/>
      <c r="F24" s="24">
        <f>IF(OR(D24="",E24=""),"",E24-D24)</f>
        <v/>
      </c>
      <c r="G24">
        <f>IF(F24="","",IF(F24=0,"Cuadra",IF(F24&gt;0,"Sobrante","Faltante")))</f>
        <v/>
      </c>
      <c r="H24" s="24" t="n"/>
    </row>
    <row r="25">
      <c r="A25" s="23" t="n"/>
      <c r="D25" s="24" t="n"/>
      <c r="E25" s="24" t="n"/>
      <c r="F25" s="24">
        <f>IF(OR(D25="",E25=""),"",E25-D25)</f>
        <v/>
      </c>
      <c r="G25">
        <f>IF(F25="","",IF(F25=0,"Cuadra",IF(F25&gt;0,"Sobrante","Faltante")))</f>
        <v/>
      </c>
      <c r="H25" s="24" t="n"/>
    </row>
    <row r="26">
      <c r="A26" s="23" t="n"/>
      <c r="D26" s="24" t="n"/>
      <c r="E26" s="24" t="n"/>
      <c r="F26" s="24">
        <f>IF(OR(D26="",E26=""),"",E26-D26)</f>
        <v/>
      </c>
      <c r="G26">
        <f>IF(F26="","",IF(F26=0,"Cuadra",IF(F26&gt;0,"Sobrante","Faltante")))</f>
        <v/>
      </c>
      <c r="H26" s="24" t="n"/>
    </row>
    <row r="27">
      <c r="A27" s="23" t="n"/>
      <c r="D27" s="24" t="n"/>
      <c r="E27" s="24" t="n"/>
      <c r="F27" s="24">
        <f>IF(OR(D27="",E27=""),"",E27-D27)</f>
        <v/>
      </c>
      <c r="G27">
        <f>IF(F27="","",IF(F27=0,"Cuadra",IF(F27&gt;0,"Sobrante","Faltante")))</f>
        <v/>
      </c>
      <c r="H27" s="24" t="n"/>
    </row>
    <row r="28">
      <c r="A28" s="23" t="n"/>
      <c r="D28" s="24" t="n"/>
      <c r="E28" s="24" t="n"/>
      <c r="F28" s="24">
        <f>IF(OR(D28="",E28=""),"",E28-D28)</f>
        <v/>
      </c>
      <c r="G28">
        <f>IF(F28="","",IF(F28=0,"Cuadra",IF(F28&gt;0,"Sobrante","Faltante")))</f>
        <v/>
      </c>
      <c r="H28" s="24" t="n"/>
    </row>
    <row r="29">
      <c r="A29" s="23" t="n"/>
      <c r="D29" s="24" t="n"/>
      <c r="E29" s="24" t="n"/>
      <c r="F29" s="24">
        <f>IF(OR(D29="",E29=""),"",E29-D29)</f>
        <v/>
      </c>
      <c r="G29">
        <f>IF(F29="","",IF(F29=0,"Cuadra",IF(F29&gt;0,"Sobrante","Faltante")))</f>
        <v/>
      </c>
      <c r="H29" s="24" t="n"/>
    </row>
    <row r="30">
      <c r="A30" s="23" t="n"/>
      <c r="D30" s="24" t="n"/>
      <c r="E30" s="24" t="n"/>
      <c r="F30" s="24">
        <f>IF(OR(D30="",E30=""),"",E30-D30)</f>
        <v/>
      </c>
      <c r="G30">
        <f>IF(F30="","",IF(F30=0,"Cuadra",IF(F30&gt;0,"Sobrante","Faltante")))</f>
        <v/>
      </c>
      <c r="H30" s="24" t="n"/>
    </row>
    <row r="31">
      <c r="A31" s="23" t="n"/>
      <c r="D31" s="24" t="n"/>
      <c r="E31" s="24" t="n"/>
      <c r="F31" s="24">
        <f>IF(OR(D31="",E31=""),"",E31-D31)</f>
        <v/>
      </c>
      <c r="G31">
        <f>IF(F31="","",IF(F31=0,"Cuadra",IF(F31&gt;0,"Sobrante","Faltante")))</f>
        <v/>
      </c>
      <c r="H31" s="24" t="n"/>
    </row>
    <row r="32">
      <c r="A32" s="23" t="n"/>
      <c r="D32" s="24" t="n"/>
      <c r="E32" s="24" t="n"/>
      <c r="F32" s="24">
        <f>IF(OR(D32="",E32=""),"",E32-D32)</f>
        <v/>
      </c>
      <c r="G32">
        <f>IF(F32="","",IF(F32=0,"Cuadra",IF(F32&gt;0,"Sobrante","Faltante")))</f>
        <v/>
      </c>
      <c r="H32" s="24" t="n"/>
    </row>
    <row r="33">
      <c r="A33" s="23" t="n"/>
      <c r="D33" s="24" t="n"/>
      <c r="E33" s="24" t="n"/>
      <c r="F33" s="24">
        <f>IF(OR(D33="",E33=""),"",E33-D33)</f>
        <v/>
      </c>
      <c r="G33">
        <f>IF(F33="","",IF(F33=0,"Cuadra",IF(F33&gt;0,"Sobrante","Faltante")))</f>
        <v/>
      </c>
      <c r="H33" s="24" t="n"/>
    </row>
    <row r="34">
      <c r="A34" s="23" t="n"/>
      <c r="D34" s="24" t="n"/>
      <c r="E34" s="24" t="n"/>
      <c r="F34" s="24">
        <f>IF(OR(D34="",E34=""),"",E34-D34)</f>
        <v/>
      </c>
      <c r="G34">
        <f>IF(F34="","",IF(F34=0,"Cuadra",IF(F34&gt;0,"Sobrante","Faltante")))</f>
        <v/>
      </c>
      <c r="H34" s="24" t="n"/>
    </row>
    <row r="35">
      <c r="A35" s="23" t="n"/>
      <c r="D35" s="24" t="n"/>
      <c r="E35" s="24" t="n"/>
      <c r="F35" s="24">
        <f>IF(OR(D35="",E35=""),"",E35-D35)</f>
        <v/>
      </c>
      <c r="G35">
        <f>IF(F35="","",IF(F35=0,"Cuadra",IF(F35&gt;0,"Sobrante","Faltante")))</f>
        <v/>
      </c>
      <c r="H35" s="24" t="n"/>
    </row>
    <row r="36">
      <c r="A36" s="23" t="n"/>
      <c r="D36" s="24" t="n"/>
      <c r="E36" s="24" t="n"/>
      <c r="F36" s="24">
        <f>IF(OR(D36="",E36=""),"",E36-D36)</f>
        <v/>
      </c>
      <c r="G36">
        <f>IF(F36="","",IF(F36=0,"Cuadra",IF(F36&gt;0,"Sobrante","Faltante")))</f>
        <v/>
      </c>
      <c r="H36" s="24" t="n"/>
    </row>
    <row r="37">
      <c r="A37" s="23" t="n"/>
      <c r="D37" s="24" t="n"/>
      <c r="E37" s="24" t="n"/>
      <c r="F37" s="24">
        <f>IF(OR(D37="",E37=""),"",E37-D37)</f>
        <v/>
      </c>
      <c r="G37">
        <f>IF(F37="","",IF(F37=0,"Cuadra",IF(F37&gt;0,"Sobrante","Faltante")))</f>
        <v/>
      </c>
      <c r="H37" s="24" t="n"/>
    </row>
    <row r="38">
      <c r="A38" s="23" t="n"/>
      <c r="D38" s="24" t="n"/>
      <c r="E38" s="24" t="n"/>
      <c r="F38" s="24">
        <f>IF(OR(D38="",E38=""),"",E38-D38)</f>
        <v/>
      </c>
      <c r="G38">
        <f>IF(F38="","",IF(F38=0,"Cuadra",IF(F38&gt;0,"Sobrante","Faltante")))</f>
        <v/>
      </c>
      <c r="H38" s="24" t="n"/>
    </row>
    <row r="39">
      <c r="A39" s="23" t="n"/>
      <c r="D39" s="24" t="n"/>
      <c r="E39" s="24" t="n"/>
      <c r="F39" s="24">
        <f>IF(OR(D39="",E39=""),"",E39-D39)</f>
        <v/>
      </c>
      <c r="G39">
        <f>IF(F39="","",IF(F39=0,"Cuadra",IF(F39&gt;0,"Sobrante","Faltante")))</f>
        <v/>
      </c>
      <c r="H39" s="24" t="n"/>
    </row>
    <row r="40">
      <c r="A40" s="23" t="n"/>
      <c r="D40" s="24" t="n"/>
      <c r="E40" s="24" t="n"/>
      <c r="F40" s="24">
        <f>IF(OR(D40="",E40=""),"",E40-D40)</f>
        <v/>
      </c>
      <c r="G40">
        <f>IF(F40="","",IF(F40=0,"Cuadra",IF(F40&gt;0,"Sobrante","Faltante")))</f>
        <v/>
      </c>
      <c r="H40" s="24" t="n"/>
    </row>
    <row r="41">
      <c r="A41" s="23" t="n"/>
      <c r="D41" s="24" t="n"/>
      <c r="E41" s="24" t="n"/>
      <c r="F41" s="24">
        <f>IF(OR(D41="",E41=""),"",E41-D41)</f>
        <v/>
      </c>
      <c r="G41">
        <f>IF(F41="","",IF(F41=0,"Cuadra",IF(F41&gt;0,"Sobrante","Faltante")))</f>
        <v/>
      </c>
      <c r="H41" s="24" t="n"/>
    </row>
    <row r="42">
      <c r="A42" s="23" t="n"/>
      <c r="D42" s="24" t="n"/>
      <c r="E42" s="24" t="n"/>
      <c r="F42" s="24">
        <f>IF(OR(D42="",E42=""),"",E42-D42)</f>
        <v/>
      </c>
      <c r="G42">
        <f>IF(F42="","",IF(F42=0,"Cuadra",IF(F42&gt;0,"Sobrante","Faltante")))</f>
        <v/>
      </c>
      <c r="H42" s="24" t="n"/>
    </row>
    <row r="43">
      <c r="A43" s="23" t="n"/>
      <c r="D43" s="24" t="n"/>
      <c r="E43" s="24" t="n"/>
      <c r="F43" s="24">
        <f>IF(OR(D43="",E43=""),"",E43-D43)</f>
        <v/>
      </c>
      <c r="G43">
        <f>IF(F43="","",IF(F43=0,"Cuadra",IF(F43&gt;0,"Sobrante","Faltante")))</f>
        <v/>
      </c>
      <c r="H43" s="24" t="n"/>
    </row>
    <row r="44">
      <c r="A44" s="23" t="n"/>
      <c r="D44" s="24" t="n"/>
      <c r="E44" s="24" t="n"/>
      <c r="F44" s="24">
        <f>IF(OR(D44="",E44=""),"",E44-D44)</f>
        <v/>
      </c>
      <c r="G44">
        <f>IF(F44="","",IF(F44=0,"Cuadra",IF(F44&gt;0,"Sobrante","Faltante")))</f>
        <v/>
      </c>
      <c r="H44" s="24" t="n"/>
    </row>
    <row r="45">
      <c r="A45" s="23" t="n"/>
      <c r="D45" s="24" t="n"/>
      <c r="E45" s="24" t="n"/>
      <c r="F45" s="24">
        <f>IF(OR(D45="",E45=""),"",E45-D45)</f>
        <v/>
      </c>
      <c r="G45">
        <f>IF(F45="","",IF(F45=0,"Cuadra",IF(F45&gt;0,"Sobrante","Faltante")))</f>
        <v/>
      </c>
      <c r="H45" s="24" t="n"/>
    </row>
    <row r="46">
      <c r="A46" s="23" t="n"/>
      <c r="D46" s="24" t="n"/>
      <c r="E46" s="24" t="n"/>
      <c r="F46" s="24">
        <f>IF(OR(D46="",E46=""),"",E46-D46)</f>
        <v/>
      </c>
      <c r="G46">
        <f>IF(F46="","",IF(F46=0,"Cuadra",IF(F46&gt;0,"Sobrante","Faltante")))</f>
        <v/>
      </c>
      <c r="H46" s="24" t="n"/>
    </row>
    <row r="47">
      <c r="A47" s="23" t="n"/>
      <c r="D47" s="24" t="n"/>
      <c r="E47" s="24" t="n"/>
      <c r="F47" s="24">
        <f>IF(OR(D47="",E47=""),"",E47-D47)</f>
        <v/>
      </c>
      <c r="G47">
        <f>IF(F47="","",IF(F47=0,"Cuadra",IF(F47&gt;0,"Sobrante","Faltante")))</f>
        <v/>
      </c>
      <c r="H47" s="24" t="n"/>
    </row>
    <row r="48">
      <c r="A48" s="23" t="n"/>
      <c r="D48" s="24" t="n"/>
      <c r="E48" s="24" t="n"/>
      <c r="F48" s="24">
        <f>IF(OR(D48="",E48=""),"",E48-D48)</f>
        <v/>
      </c>
      <c r="G48">
        <f>IF(F48="","",IF(F48=0,"Cuadra",IF(F48&gt;0,"Sobrante","Faltante")))</f>
        <v/>
      </c>
      <c r="H48" s="24" t="n"/>
    </row>
    <row r="49">
      <c r="A49" s="23" t="n"/>
      <c r="D49" s="24" t="n"/>
      <c r="E49" s="24" t="n"/>
      <c r="F49" s="24">
        <f>IF(OR(D49="",E49=""),"",E49-D49)</f>
        <v/>
      </c>
      <c r="G49">
        <f>IF(F49="","",IF(F49=0,"Cuadra",IF(F49&gt;0,"Sobrante","Faltante")))</f>
        <v/>
      </c>
      <c r="H49" s="24" t="n"/>
    </row>
    <row r="50">
      <c r="A50" s="23" t="n"/>
      <c r="D50" s="24" t="n"/>
      <c r="E50" s="24" t="n"/>
      <c r="F50" s="24">
        <f>IF(OR(D50="",E50=""),"",E50-D50)</f>
        <v/>
      </c>
      <c r="G50">
        <f>IF(F50="","",IF(F50=0,"Cuadra",IF(F50&gt;0,"Sobrante","Faltante")))</f>
        <v/>
      </c>
      <c r="H50" s="24" t="n"/>
    </row>
    <row r="51">
      <c r="A51" s="23" t="n"/>
      <c r="D51" s="24" t="n"/>
      <c r="E51" s="24" t="n"/>
      <c r="F51" s="24">
        <f>IF(OR(D51="",E51=""),"",E51-D51)</f>
        <v/>
      </c>
      <c r="G51">
        <f>IF(F51="","",IF(F51=0,"Cuadra",IF(F51&gt;0,"Sobrante","Faltante")))</f>
        <v/>
      </c>
      <c r="H51" s="24" t="n"/>
    </row>
    <row r="52">
      <c r="A52" s="23" t="n"/>
      <c r="D52" s="24" t="n"/>
      <c r="E52" s="24" t="n"/>
      <c r="F52" s="24">
        <f>IF(OR(D52="",E52=""),"",E52-D52)</f>
        <v/>
      </c>
      <c r="G52">
        <f>IF(F52="","",IF(F52=0,"Cuadra",IF(F52&gt;0,"Sobrante","Faltante")))</f>
        <v/>
      </c>
      <c r="H52" s="24" t="n"/>
    </row>
    <row r="53">
      <c r="A53" s="23" t="n"/>
      <c r="D53" s="24" t="n"/>
      <c r="E53" s="24" t="n"/>
      <c r="F53" s="24">
        <f>IF(OR(D53="",E53=""),"",E53-D53)</f>
        <v/>
      </c>
      <c r="G53">
        <f>IF(F53="","",IF(F53=0,"Cuadra",IF(F53&gt;0,"Sobrante","Faltante")))</f>
        <v/>
      </c>
      <c r="H53" s="24" t="n"/>
    </row>
    <row r="54">
      <c r="A54" s="23" t="n"/>
      <c r="D54" s="24" t="n"/>
      <c r="E54" s="24" t="n"/>
      <c r="F54" s="24">
        <f>IF(OR(D54="",E54=""),"",E54-D54)</f>
        <v/>
      </c>
      <c r="G54">
        <f>IF(F54="","",IF(F54=0,"Cuadra",IF(F54&gt;0,"Sobrante","Faltante")))</f>
        <v/>
      </c>
      <c r="H54" s="24" t="n"/>
    </row>
    <row r="55">
      <c r="A55" s="23" t="n"/>
      <c r="D55" s="24" t="n"/>
      <c r="E55" s="24" t="n"/>
      <c r="F55" s="24">
        <f>IF(OR(D55="",E55=""),"",E55-D55)</f>
        <v/>
      </c>
      <c r="G55">
        <f>IF(F55="","",IF(F55=0,"Cuadra",IF(F55&gt;0,"Sobrante","Faltante")))</f>
        <v/>
      </c>
      <c r="H55" s="24" t="n"/>
    </row>
    <row r="56">
      <c r="A56" s="23" t="n"/>
      <c r="D56" s="24" t="n"/>
      <c r="E56" s="24" t="n"/>
      <c r="F56" s="24">
        <f>IF(OR(D56="",E56=""),"",E56-D56)</f>
        <v/>
      </c>
      <c r="G56">
        <f>IF(F56="","",IF(F56=0,"Cuadra",IF(F56&gt;0,"Sobrante","Faltante")))</f>
        <v/>
      </c>
      <c r="H56" s="24" t="n"/>
    </row>
    <row r="57">
      <c r="A57" s="23" t="n"/>
      <c r="D57" s="24" t="n"/>
      <c r="E57" s="24" t="n"/>
      <c r="F57" s="24">
        <f>IF(OR(D57="",E57=""),"",E57-D57)</f>
        <v/>
      </c>
      <c r="G57">
        <f>IF(F57="","",IF(F57=0,"Cuadra",IF(F57&gt;0,"Sobrante","Faltante")))</f>
        <v/>
      </c>
      <c r="H57" s="24" t="n"/>
    </row>
    <row r="58">
      <c r="A58" s="23" t="n"/>
      <c r="D58" s="24" t="n"/>
      <c r="E58" s="24" t="n"/>
      <c r="F58" s="24">
        <f>IF(OR(D58="",E58=""),"",E58-D58)</f>
        <v/>
      </c>
      <c r="G58">
        <f>IF(F58="","",IF(F58=0,"Cuadra",IF(F58&gt;0,"Sobrante","Faltante")))</f>
        <v/>
      </c>
      <c r="H58" s="24" t="n"/>
    </row>
    <row r="59">
      <c r="A59" s="23" t="n"/>
      <c r="D59" s="24" t="n"/>
      <c r="E59" s="24" t="n"/>
      <c r="F59" s="24">
        <f>IF(OR(D59="",E59=""),"",E59-D59)</f>
        <v/>
      </c>
      <c r="G59">
        <f>IF(F59="","",IF(F59=0,"Cuadra",IF(F59&gt;0,"Sobrante","Faltante")))</f>
        <v/>
      </c>
      <c r="H59" s="24" t="n"/>
    </row>
    <row r="60">
      <c r="A60" s="23" t="n"/>
      <c r="D60" s="24" t="n"/>
      <c r="E60" s="24" t="n"/>
      <c r="F60" s="24">
        <f>IF(OR(D60="",E60=""),"",E60-D60)</f>
        <v/>
      </c>
      <c r="G60">
        <f>IF(F60="","",IF(F60=0,"Cuadra",IF(F60&gt;0,"Sobrante","Faltante")))</f>
        <v/>
      </c>
      <c r="H60" s="24" t="n"/>
    </row>
    <row r="61">
      <c r="A61" s="23" t="n"/>
      <c r="D61" s="24" t="n"/>
      <c r="E61" s="24" t="n"/>
      <c r="F61" s="24">
        <f>IF(OR(D61="",E61=""),"",E61-D61)</f>
        <v/>
      </c>
      <c r="G61">
        <f>IF(F61="","",IF(F61=0,"Cuadra",IF(F61&gt;0,"Sobrante","Faltante")))</f>
        <v/>
      </c>
      <c r="H61" s="24" t="n"/>
    </row>
    <row r="62">
      <c r="A62" s="23" t="n"/>
      <c r="D62" s="24" t="n"/>
      <c r="E62" s="24" t="n"/>
      <c r="F62" s="24">
        <f>IF(OR(D62="",E62=""),"",E62-D62)</f>
        <v/>
      </c>
      <c r="G62">
        <f>IF(F62="","",IF(F62=0,"Cuadra",IF(F62&gt;0,"Sobrante","Faltante")))</f>
        <v/>
      </c>
      <c r="H62" s="24" t="n"/>
    </row>
    <row r="63">
      <c r="A63" s="23" t="n"/>
      <c r="D63" s="24" t="n"/>
      <c r="E63" s="24" t="n"/>
      <c r="F63" s="24">
        <f>IF(OR(D63="",E63=""),"",E63-D63)</f>
        <v/>
      </c>
      <c r="G63">
        <f>IF(F63="","",IF(F63=0,"Cuadra",IF(F63&gt;0,"Sobrante","Faltante")))</f>
        <v/>
      </c>
      <c r="H63" s="24" t="n"/>
    </row>
  </sheetData>
  <conditionalFormatting sqref="G2:G63">
    <cfRule type="cellIs" priority="1" operator="equal" dxfId="1">
      <formula>"Faltante"</formula>
    </cfRule>
    <cfRule type="cellIs" priority="2" operator="equal" dxfId="2">
      <formula>"Sobrante"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1">
      <c r="B1" s="5" t="inlineStr">
        <is>
          <t>Checklist de cierre de caja</t>
        </is>
      </c>
    </row>
    <row r="3" ht="22" customHeight="1">
      <c r="A3" s="27" t="inlineStr">
        <is>
          <t>☐</t>
        </is>
      </c>
      <c r="B3" s="28" t="inlineStr">
        <is>
          <t>Terminé de atender y no quedan ventas en espera ni abiertas en el sistema</t>
        </is>
      </c>
    </row>
    <row r="4" ht="22" customHeight="1">
      <c r="A4" s="27" t="inlineStr">
        <is>
          <t>☐</t>
        </is>
      </c>
      <c r="B4" s="28" t="inlineStr">
        <is>
          <t>Saqué el reporte de cierre del punto de venta con las ventas por medio de pago</t>
        </is>
      </c>
    </row>
    <row r="5" ht="22" customHeight="1">
      <c r="A5" s="27" t="inlineStr">
        <is>
          <t>☐</t>
        </is>
      </c>
      <c r="B5" s="28" t="inlineStr">
        <is>
          <t>Hice el cierre del terminal de tarjetas y guardé el comprobante</t>
        </is>
      </c>
    </row>
    <row r="6" ht="22" customHeight="1">
      <c r="A6" s="27" t="inlineStr">
        <is>
          <t>☐</t>
        </is>
      </c>
      <c r="B6" s="28" t="inlineStr">
        <is>
          <t>Conté el efectivo por billetes y monedas, dos veces o con un testigo</t>
        </is>
      </c>
    </row>
    <row r="7" ht="22" customHeight="1">
      <c r="A7" s="27" t="inlineStr">
        <is>
          <t>☐</t>
        </is>
      </c>
      <c r="B7" s="28" t="inlineStr">
        <is>
          <t>Separé el fondo de caja para el día siguiente</t>
        </is>
      </c>
    </row>
    <row r="8" ht="22" customHeight="1">
      <c r="A8" s="27" t="inlineStr">
        <is>
          <t>☐</t>
        </is>
      </c>
      <c r="B8" s="28" t="inlineStr">
        <is>
          <t>Sumé los retiros y los gastos pagados de caja, con su comprobante</t>
        </is>
      </c>
    </row>
    <row r="9" ht="22" customHeight="1">
      <c r="A9" s="27" t="inlineStr">
        <is>
          <t>☐</t>
        </is>
      </c>
      <c r="B9" s="28" t="inlineStr">
        <is>
          <t>Calculé el efectivo esperado: fondo + ventas en efectivo − retiros − gastos</t>
        </is>
      </c>
    </row>
    <row r="10" ht="22" customHeight="1">
      <c r="A10" s="27" t="inlineStr">
        <is>
          <t>☐</t>
        </is>
      </c>
      <c r="B10" s="28" t="inlineStr">
        <is>
          <t>Anoté la diferencia (cuadra, sobrante o faltante) sin poner ni sacar plata para que cuadre</t>
        </is>
      </c>
    </row>
    <row r="11" ht="22" customHeight="1">
      <c r="A11" s="27" t="inlineStr">
        <is>
          <t>☐</t>
        </is>
      </c>
      <c r="B11" s="28" t="inlineStr">
        <is>
          <t>Comparé tarjetas del sistema con el cierre del terminal</t>
        </is>
      </c>
    </row>
    <row r="12" ht="22" customHeight="1">
      <c r="A12" s="27" t="inlineStr">
        <is>
          <t>☐</t>
        </is>
      </c>
      <c r="B12" s="28" t="inlineStr">
        <is>
          <t>Revisé que las transferencias del día estén en la cuenta del negocio</t>
        </is>
      </c>
    </row>
    <row r="13" ht="22" customHeight="1">
      <c r="A13" s="27" t="inlineStr">
        <is>
          <t>☐</t>
        </is>
      </c>
      <c r="B13" s="28" t="inlineStr">
        <is>
          <t>Revisé que no haya boletas o facturas pendientes de envío o rechazadas</t>
        </is>
      </c>
    </row>
    <row r="14" ht="22" customHeight="1">
      <c r="A14" s="27" t="inlineStr">
        <is>
          <t>☐</t>
        </is>
      </c>
      <c r="B14" s="28" t="inlineStr">
        <is>
          <t>Guardé el efectivo para depositar en el lugar acordado y firmé la planilla</t>
        </is>
      </c>
    </row>
    <row r="15" ht="22" customHeight="1">
      <c r="A15" s="27" t="inlineStr">
        <is>
          <t>☐</t>
        </is>
      </c>
      <c r="B15" s="28" t="inlineStr">
        <is>
          <t>Informé al encargado cualquier diferencia, anulación o devolución del día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2026-10-26T22:17:44Z</dcterms:created>
  <dcterms:modified xmlns:dcterms="http://purl.org/dc/terms/" xmlns:xsi="http://www.w3.org/2001/XMLSchema-instance" xsi:type="dcterms:W3CDTF">2026-10-26T22:17:44Z</dcterms:modified>
</cp:coreProperties>
</file>